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<sst xmlns="http://schemas.openxmlformats.org/spreadsheetml/2006/main" count="56" uniqueCount="56">
  <si>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</si>
  <si>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</si>
  <si>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</si>
  <si>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</si>
  <si>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</si>
  <si>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</si>
  <si>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</si>
  <si>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</si>
  <si>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</si>
  <si>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</si>
  <si>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</si>
  <si>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</si>
  <si>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</si>
  <si>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</si>
  <si>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</si>
  <si>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</si>
  <si>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</si>
  <si>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</si>
  <si>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</si>
  <si>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</si>
  <si>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</si>
  <si>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</si>
  <si>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</si>
  <si>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</si>
  <si>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</si>
  <si>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</si>
  <si>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</si>
  <si>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</si>
  <si>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</si>
  <si>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</si>
  <si>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</si>
  <si>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</si>
  <si>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</si>
  <si>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</si>
  <si>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</si>
  <si>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</si>
  <si>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</si>
  <si>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</si>
  <si>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</si>
  <si>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</si>
  <si>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</si>
  <si>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</si>
  <si>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</si>
  <si>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</si>
  <si>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</si>
  <si>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</si>
  <si>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</si>
  <si>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</si>
  <si>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</si>
  <si>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</si>
  <si>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</si>
  <si>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</si>
  <si>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станом на 31 липня 2017 року</t>
  </si>
  <si>
    <t>6300</t>
  </si>
  <si>
    <t>Будівництво</t>
  </si>
  <si>
    <t>Уточнений план на звітний період (тис.грн.)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</si>
</sst>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188" fontId="23" fillId="0" borderId="29" xfId="55" applyNumberFormat="1" applyFont="1" applyFill="1" applyBorder="1" applyAlignment="1" applyProtection="1">
      <alignment horizontal="right" vertical="center"/>
      <protection hidden="1"/>
    </xf>
    <xf numFmtId="191" fontId="23" fillId="0" borderId="29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Normal="75" zoomScaleSheetLayoutView="100" zoomScalePageLayoutView="0" workbookViewId="0" topLeftCell="A1">
      <pane xSplit="2" ySplit="5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3" sqref="D1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4" t="s">
        <v>28</v>
      </c>
      <c r="B1" s="64"/>
      <c r="C1" s="64"/>
      <c r="D1" s="64"/>
      <c r="E1" s="64"/>
    </row>
    <row r="2" spans="1:5" s="32" customFormat="1" ht="22.5">
      <c r="A2" s="64" t="s">
        <v>52</v>
      </c>
      <c r="B2" s="64"/>
      <c r="C2" s="64"/>
      <c r="D2" s="64"/>
      <c r="E2" s="64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55</v>
      </c>
      <c r="D4" s="7" t="s">
        <v>25</v>
      </c>
      <c r="E4" s="8" t="s">
        <v>6</v>
      </c>
    </row>
    <row r="5" spans="1:5" s="32" customFormat="1" ht="23.25" customHeight="1" thickBot="1">
      <c r="A5" s="65" t="s">
        <v>8</v>
      </c>
      <c r="B5" s="66"/>
      <c r="C5" s="66"/>
      <c r="D5" s="66"/>
      <c r="E5" s="67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23461.4</v>
      </c>
      <c r="D6" s="11">
        <f>D7+D8</f>
        <v>24497.7</v>
      </c>
      <c r="E6" s="12">
        <f>D6/C6*100</f>
        <v>104.4170424612342</v>
      </c>
    </row>
    <row r="7" spans="1:5" s="32" customFormat="1" ht="30.75" customHeight="1">
      <c r="A7" s="13">
        <v>11010000</v>
      </c>
      <c r="B7" s="14" t="s">
        <v>12</v>
      </c>
      <c r="C7" s="15">
        <v>23431.4</v>
      </c>
      <c r="D7" s="15">
        <v>24462</v>
      </c>
      <c r="E7" s="15">
        <f>D7/C7*100</f>
        <v>104.39837141613391</v>
      </c>
    </row>
    <row r="8" spans="1:5" s="32" customFormat="1" ht="39" customHeight="1" thickBot="1">
      <c r="A8" s="16" t="s">
        <v>27</v>
      </c>
      <c r="B8" s="17" t="s">
        <v>26</v>
      </c>
      <c r="C8" s="37">
        <v>30</v>
      </c>
      <c r="D8" s="37">
        <v>35.7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504.5</v>
      </c>
      <c r="D9" s="11">
        <f>D10+D12+D11</f>
        <v>693.5</v>
      </c>
      <c r="E9" s="12">
        <f>D9/C9*100</f>
        <v>137.46283448959366</v>
      </c>
    </row>
    <row r="10" spans="1:5" s="32" customFormat="1" ht="51" customHeight="1">
      <c r="A10" s="30" t="s">
        <v>29</v>
      </c>
      <c r="B10" s="31" t="s">
        <v>30</v>
      </c>
      <c r="C10" s="15">
        <v>20</v>
      </c>
      <c r="D10" s="15">
        <v>28.3</v>
      </c>
      <c r="E10" s="15"/>
    </row>
    <row r="11" spans="1:5" s="32" customFormat="1" ht="28.5" customHeight="1">
      <c r="A11" s="38" t="s">
        <v>35</v>
      </c>
      <c r="B11" s="39" t="s">
        <v>36</v>
      </c>
      <c r="C11" s="40">
        <v>224.5</v>
      </c>
      <c r="D11" s="40">
        <v>225.9</v>
      </c>
      <c r="E11" s="40">
        <f>D11/C11*100</f>
        <v>100.62360801781738</v>
      </c>
    </row>
    <row r="12" spans="1:5" s="32" customFormat="1" ht="28.5" customHeight="1" thickBot="1">
      <c r="A12" s="41" t="s">
        <v>33</v>
      </c>
      <c r="B12" s="42" t="s">
        <v>34</v>
      </c>
      <c r="C12" s="37">
        <v>260</v>
      </c>
      <c r="D12" s="37">
        <v>439.3</v>
      </c>
      <c r="E12" s="37"/>
    </row>
    <row r="13" spans="1:5" s="32" customFormat="1" ht="28.5" customHeight="1" thickBot="1">
      <c r="A13" s="9" t="s">
        <v>48</v>
      </c>
      <c r="B13" s="10" t="s">
        <v>49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50</v>
      </c>
      <c r="B14" s="31" t="s">
        <v>51</v>
      </c>
      <c r="C14" s="15"/>
      <c r="D14" s="56">
        <v>0.2</v>
      </c>
      <c r="E14" s="15"/>
    </row>
    <row r="15" spans="1:5" s="32" customFormat="1" ht="19.5" thickBot="1">
      <c r="A15" s="18"/>
      <c r="B15" s="19" t="s">
        <v>10</v>
      </c>
      <c r="C15" s="36">
        <f>C6+C9+C13</f>
        <v>23965.9</v>
      </c>
      <c r="D15" s="36">
        <f>D6+D9+D13</f>
        <v>25191.4</v>
      </c>
      <c r="E15" s="20">
        <f>D15/C15*100</f>
        <v>105.11351545320645</v>
      </c>
    </row>
    <row r="16" spans="1:5" s="32" customFormat="1" ht="22.5" customHeight="1" thickBot="1">
      <c r="A16" s="9" t="s">
        <v>7</v>
      </c>
      <c r="B16" s="10" t="s">
        <v>9</v>
      </c>
      <c r="C16" s="11">
        <f>C17+C18</f>
        <v>227129.19999999998</v>
      </c>
      <c r="D16" s="11">
        <f>D17+D18</f>
        <v>223107.90000000002</v>
      </c>
      <c r="E16" s="11">
        <f>D16/C16*100</f>
        <v>98.22950990009213</v>
      </c>
    </row>
    <row r="17" spans="1:5" s="32" customFormat="1" ht="24.75" customHeight="1">
      <c r="A17" s="21">
        <v>41020000</v>
      </c>
      <c r="B17" s="22" t="s">
        <v>2</v>
      </c>
      <c r="C17" s="23">
        <v>23420.9</v>
      </c>
      <c r="D17" s="23">
        <v>23130.7</v>
      </c>
      <c r="E17" s="23">
        <f>D17/C17*100</f>
        <v>98.76093574542396</v>
      </c>
    </row>
    <row r="18" spans="1:5" s="32" customFormat="1" ht="25.5" customHeight="1" thickBot="1">
      <c r="A18" s="24">
        <v>41030000</v>
      </c>
      <c r="B18" s="25" t="s">
        <v>3</v>
      </c>
      <c r="C18" s="26">
        <v>203708.3</v>
      </c>
      <c r="D18" s="26">
        <v>199977.2</v>
      </c>
      <c r="E18" s="26">
        <f>D18/C18*100</f>
        <v>98.1684104182304</v>
      </c>
    </row>
    <row r="19" spans="1:5" s="32" customFormat="1" ht="29.25" customHeight="1" thickBot="1">
      <c r="A19" s="27"/>
      <c r="B19" s="28" t="s">
        <v>11</v>
      </c>
      <c r="C19" s="29">
        <f>C16+C15</f>
        <v>251095.09999999998</v>
      </c>
      <c r="D19" s="29">
        <f>D16+D15</f>
        <v>248299.30000000002</v>
      </c>
      <c r="E19" s="20">
        <f>D19/C19*100</f>
        <v>98.88655732429666</v>
      </c>
    </row>
    <row r="20" spans="1:5" s="33" customFormat="1" ht="36" customHeight="1" thickBot="1">
      <c r="A20" s="44"/>
      <c r="B20" s="45" t="s">
        <v>32</v>
      </c>
      <c r="C20" s="46"/>
      <c r="D20" s="46">
        <v>0</v>
      </c>
      <c r="E20" s="47">
        <f aca="true" t="shared" si="0" ref="E20:E34">IF(C20=0,"",IF(D20/C20*100&gt;=200,"В/100",D20/C20*100))</f>
      </c>
    </row>
    <row r="21" spans="1:5" s="33" customFormat="1" ht="21.75" customHeight="1" thickBot="1">
      <c r="A21" s="68" t="s">
        <v>13</v>
      </c>
      <c r="B21" s="69"/>
      <c r="C21" s="69"/>
      <c r="D21" s="69"/>
      <c r="E21" s="70"/>
    </row>
    <row r="22" spans="1:5" s="33" customFormat="1" ht="22.5" customHeight="1">
      <c r="A22" s="48" t="s">
        <v>37</v>
      </c>
      <c r="B22" s="49" t="s">
        <v>14</v>
      </c>
      <c r="C22" s="58">
        <v>2218.845</v>
      </c>
      <c r="D22" s="59">
        <v>1436.23816</v>
      </c>
      <c r="E22" s="54">
        <f t="shared" si="0"/>
        <v>64.72908923336242</v>
      </c>
    </row>
    <row r="23" spans="1:5" s="33" customFormat="1" ht="30" customHeight="1">
      <c r="A23" s="48" t="s">
        <v>38</v>
      </c>
      <c r="B23" s="49" t="s">
        <v>15</v>
      </c>
      <c r="C23" s="58">
        <v>66932.51</v>
      </c>
      <c r="D23" s="59">
        <v>59066.13026</v>
      </c>
      <c r="E23" s="54">
        <f t="shared" si="0"/>
        <v>88.24729605986687</v>
      </c>
    </row>
    <row r="24" spans="1:5" s="33" customFormat="1" ht="19.5" customHeight="1">
      <c r="A24" s="48" t="s">
        <v>39</v>
      </c>
      <c r="B24" s="49" t="s">
        <v>16</v>
      </c>
      <c r="C24" s="58">
        <v>41135.48956</v>
      </c>
      <c r="D24" s="59">
        <v>37171.60474</v>
      </c>
      <c r="E24" s="54">
        <f t="shared" si="0"/>
        <v>90.36383214980754</v>
      </c>
    </row>
    <row r="25" spans="1:5" s="33" customFormat="1" ht="25.5" customHeight="1">
      <c r="A25" s="48" t="s">
        <v>40</v>
      </c>
      <c r="B25" s="49" t="s">
        <v>24</v>
      </c>
      <c r="C25" s="58">
        <v>127314.24436</v>
      </c>
      <c r="D25" s="59">
        <v>124670.90915</v>
      </c>
      <c r="E25" s="54">
        <f t="shared" si="0"/>
        <v>97.92377104126263</v>
      </c>
    </row>
    <row r="26" spans="1:5" s="33" customFormat="1" ht="25.5" customHeight="1">
      <c r="A26" s="48" t="s">
        <v>41</v>
      </c>
      <c r="B26" s="49" t="s">
        <v>17</v>
      </c>
      <c r="C26" s="58">
        <v>4125.823</v>
      </c>
      <c r="D26" s="59">
        <v>3508.94334</v>
      </c>
      <c r="E26" s="54">
        <f>IF(C26=0,"",IF(D26/C26*100&gt;=200,"В/100",D26/C26*100))</f>
        <v>85.04832466152813</v>
      </c>
    </row>
    <row r="27" spans="1:5" s="33" customFormat="1" ht="25.5" customHeight="1">
      <c r="A27" s="48" t="s">
        <v>42</v>
      </c>
      <c r="B27" s="49" t="s">
        <v>19</v>
      </c>
      <c r="C27" s="58">
        <v>778.14</v>
      </c>
      <c r="D27" s="59">
        <v>695.39392</v>
      </c>
      <c r="E27" s="54">
        <f>IF(C27=0,"",IF(D27/C27*100&gt;=200,"В/100",D27/C27*100))</f>
        <v>89.36617061197214</v>
      </c>
    </row>
    <row r="28" spans="1:5" s="33" customFormat="1" ht="21" customHeight="1">
      <c r="A28" s="48" t="s">
        <v>43</v>
      </c>
      <c r="B28" s="49" t="s">
        <v>31</v>
      </c>
      <c r="C28" s="58">
        <v>40</v>
      </c>
      <c r="D28" s="59">
        <v>25.60698</v>
      </c>
      <c r="E28" s="54">
        <f t="shared" si="0"/>
        <v>64.01745</v>
      </c>
    </row>
    <row r="29" spans="1:5" s="33" customFormat="1" ht="21" customHeight="1">
      <c r="A29" s="48" t="s">
        <v>53</v>
      </c>
      <c r="B29" s="49" t="s">
        <v>54</v>
      </c>
      <c r="C29" s="58">
        <v>25</v>
      </c>
      <c r="D29" s="59"/>
      <c r="E29" s="54">
        <f t="shared" si="0"/>
        <v>0</v>
      </c>
    </row>
    <row r="30" spans="1:5" s="33" customFormat="1" ht="24" customHeight="1">
      <c r="A30" s="48" t="s">
        <v>44</v>
      </c>
      <c r="B30" s="49" t="s">
        <v>18</v>
      </c>
      <c r="C30" s="58">
        <v>20</v>
      </c>
      <c r="D30" s="59">
        <v>0</v>
      </c>
      <c r="E30" s="54">
        <f>IF(C30=0,"",IF(D30/C30*100&gt;=200,"В/100",D30/C30*100))</f>
        <v>0</v>
      </c>
    </row>
    <row r="31" spans="1:5" s="33" customFormat="1" ht="24" customHeight="1">
      <c r="A31" s="48" t="s">
        <v>45</v>
      </c>
      <c r="B31" s="49" t="s">
        <v>20</v>
      </c>
      <c r="C31" s="58">
        <v>50</v>
      </c>
      <c r="D31" s="59">
        <v>0</v>
      </c>
      <c r="E31" s="54">
        <f t="shared" si="0"/>
        <v>0</v>
      </c>
    </row>
    <row r="32" spans="1:5" s="33" customFormat="1" ht="30" customHeight="1">
      <c r="A32" s="48" t="s">
        <v>46</v>
      </c>
      <c r="B32" s="49" t="s">
        <v>22</v>
      </c>
      <c r="C32" s="60">
        <v>295</v>
      </c>
      <c r="D32" s="59">
        <v>110.03975</v>
      </c>
      <c r="E32" s="54">
        <f t="shared" si="0"/>
        <v>37.301610169491525</v>
      </c>
    </row>
    <row r="33" spans="1:5" s="33" customFormat="1" ht="29.25" customHeight="1" thickBot="1">
      <c r="A33" s="50" t="s">
        <v>47</v>
      </c>
      <c r="B33" s="51" t="s">
        <v>21</v>
      </c>
      <c r="C33" s="61">
        <v>11164.107</v>
      </c>
      <c r="D33" s="59">
        <v>10798.83227</v>
      </c>
      <c r="E33" s="55">
        <f t="shared" si="0"/>
        <v>96.72813302488055</v>
      </c>
    </row>
    <row r="34" spans="1:5" s="34" customFormat="1" ht="23.25" customHeight="1" thickBot="1">
      <c r="A34" s="52"/>
      <c r="B34" s="53" t="s">
        <v>23</v>
      </c>
      <c r="C34" s="62">
        <f>SUM(C22:C33)</f>
        <v>254099.15892000002</v>
      </c>
      <c r="D34" s="63">
        <f>SUM(D22:D33)</f>
        <v>237483.69857000004</v>
      </c>
      <c r="E34" s="47">
        <f t="shared" si="0"/>
        <v>93.46103292091921</v>
      </c>
    </row>
    <row r="35" spans="1:5" s="33" customFormat="1" ht="12.75">
      <c r="A35" s="43"/>
      <c r="B35" s="43"/>
      <c r="C35" s="57"/>
      <c r="D35" s="57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s="33" customFormat="1" ht="12.75">
      <c r="A148" s="43"/>
      <c r="B148" s="43"/>
      <c r="C148" s="43"/>
      <c r="D148" s="43"/>
      <c r="E148" s="43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u252113</cp:lastModifiedBy>
  <cp:lastPrinted>2017-07-24T07:53:09Z</cp:lastPrinted>
  <dcterms:created xsi:type="dcterms:W3CDTF">2015-04-06T06:03:14Z</dcterms:created>
  <dcterms:modified xsi:type="dcterms:W3CDTF">2017-08-02T06:03:30Z</dcterms:modified>
  <cp:category/>
  <cp:version/>
  <cp:contentType/>
  <cp:contentStatus/>
</cp:coreProperties>
</file>